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221"/>
  <workbookPr autoCompressPictures="0"/>
  <bookViews>
    <workbookView xWindow="3500" yWindow="260" windowWidth="23420" windowHeight="162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5" i="1"/>
  <c r="H26" i="1"/>
  <c r="H27" i="1"/>
  <c r="H28" i="1"/>
  <c r="H29" i="1"/>
  <c r="H30" i="1"/>
  <c r="H31" i="1"/>
  <c r="H32" i="1"/>
  <c r="H33" i="1"/>
  <c r="H34" i="1"/>
  <c r="G37" i="1"/>
  <c r="F24" i="1"/>
  <c r="F25" i="1"/>
  <c r="F26" i="1"/>
  <c r="F27" i="1"/>
  <c r="F28" i="1"/>
  <c r="F29" i="1"/>
  <c r="F30" i="1"/>
  <c r="F31" i="1"/>
  <c r="F32" i="1"/>
  <c r="F33" i="1"/>
  <c r="F34" i="1"/>
  <c r="E37" i="1"/>
  <c r="H5" i="1"/>
  <c r="H6" i="1"/>
  <c r="H7" i="1"/>
  <c r="H8" i="1"/>
  <c r="H9" i="1"/>
  <c r="H10" i="1"/>
  <c r="H11" i="1"/>
  <c r="H12" i="1"/>
  <c r="H13" i="1"/>
  <c r="H14" i="1"/>
  <c r="H15" i="1"/>
  <c r="G18" i="1"/>
  <c r="F13" i="1"/>
  <c r="F5" i="1"/>
  <c r="F6" i="1"/>
  <c r="F7" i="1"/>
  <c r="F8" i="1"/>
  <c r="F9" i="1"/>
  <c r="F10" i="1"/>
  <c r="F11" i="1"/>
  <c r="F12" i="1"/>
  <c r="F14" i="1"/>
  <c r="F15" i="1"/>
  <c r="E18" i="1"/>
  <c r="H23" i="1"/>
  <c r="F23" i="1"/>
</calcChain>
</file>

<file path=xl/sharedStrings.xml><?xml version="1.0" encoding="utf-8"?>
<sst xmlns="http://schemas.openxmlformats.org/spreadsheetml/2006/main" count="39" uniqueCount="25">
  <si>
    <t>Calc</t>
  </si>
  <si>
    <t>slope =</t>
  </si>
  <si>
    <t>r2</t>
  </si>
  <si>
    <t>Assignment</t>
  </si>
  <si>
    <t>Carbonyl</t>
  </si>
  <si>
    <t>C1</t>
  </si>
  <si>
    <t>C4</t>
  </si>
  <si>
    <t>C2</t>
  </si>
  <si>
    <t>C6</t>
  </si>
  <si>
    <t>C3</t>
  </si>
  <si>
    <t>C5</t>
  </si>
  <si>
    <r>
      <t>NH</t>
    </r>
    <r>
      <rPr>
        <u/>
        <sz val="11"/>
        <color rgb="FF000000"/>
        <rFont val="Calibri"/>
        <family val="2"/>
      </rPr>
      <t>C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2</t>
    </r>
  </si>
  <si>
    <r>
      <t>11 x CH</t>
    </r>
    <r>
      <rPr>
        <vertAlign val="subscript"/>
        <sz val="11"/>
        <color rgb="FF000000"/>
        <rFont val="Calibri"/>
        <family val="2"/>
      </rPr>
      <t>2</t>
    </r>
  </si>
  <si>
    <r>
      <t>C</t>
    </r>
    <r>
      <rPr>
        <sz val="11"/>
        <color rgb="FF000000"/>
        <rFont val="Calibri"/>
        <family val="2"/>
      </rPr>
      <t>H</t>
    </r>
    <r>
      <rPr>
        <vertAlign val="subscript"/>
        <sz val="11"/>
        <color rgb="FF000000"/>
        <rFont val="Calibri"/>
        <family val="2"/>
      </rPr>
      <t>2</t>
    </r>
    <r>
      <rPr>
        <sz val="11"/>
        <color rgb="FF000000"/>
        <rFont val="Calibri"/>
        <family val="2"/>
      </rPr>
      <t>CH</t>
    </r>
    <r>
      <rPr>
        <vertAlign val="subscript"/>
        <sz val="11"/>
        <color rgb="FF000000"/>
        <rFont val="Calibri"/>
        <family val="2"/>
      </rPr>
      <t>3</t>
    </r>
  </si>
  <si>
    <r>
      <t>CH</t>
    </r>
    <r>
      <rPr>
        <vertAlign val="subscript"/>
        <sz val="11"/>
        <color rgb="FF000000"/>
        <rFont val="Calibri"/>
        <family val="2"/>
      </rPr>
      <t>3</t>
    </r>
  </si>
  <si>
    <r>
      <t>OCH</t>
    </r>
    <r>
      <rPr>
        <vertAlign val="subscript"/>
        <sz val="11"/>
        <color rgb="FF000000"/>
        <rFont val="Calibri"/>
        <family val="2"/>
      </rPr>
      <t>3</t>
    </r>
  </si>
  <si>
    <r>
      <t>NH</t>
    </r>
    <r>
      <rPr>
        <u/>
        <sz val="11"/>
        <rFont val="Calibri"/>
        <family val="2"/>
      </rPr>
      <t>C</t>
    </r>
    <r>
      <rPr>
        <sz val="11"/>
        <rFont val="Calibri"/>
        <family val="2"/>
      </rPr>
      <t>H</t>
    </r>
    <r>
      <rPr>
        <vertAlign val="subscript"/>
        <sz val="11"/>
        <rFont val="Calibri"/>
        <family val="2"/>
      </rPr>
      <t>2</t>
    </r>
  </si>
  <si>
    <r>
      <t>11 x CH</t>
    </r>
    <r>
      <rPr>
        <vertAlign val="subscript"/>
        <sz val="11"/>
        <rFont val="Calibri"/>
        <family val="2"/>
      </rPr>
      <t>2</t>
    </r>
  </si>
  <si>
    <r>
      <t>C</t>
    </r>
    <r>
      <rPr>
        <sz val="11"/>
        <rFont val="Calibri"/>
        <family val="2"/>
      </rPr>
      <t>H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CH</t>
    </r>
    <r>
      <rPr>
        <vertAlign val="subscript"/>
        <sz val="11"/>
        <rFont val="Calibri"/>
        <family val="2"/>
      </rPr>
      <t>3</t>
    </r>
  </si>
  <si>
    <r>
      <t>CH</t>
    </r>
    <r>
      <rPr>
        <vertAlign val="subscript"/>
        <sz val="11"/>
        <rFont val="Calibri"/>
        <family val="2"/>
      </rPr>
      <t>3</t>
    </r>
  </si>
  <si>
    <t>Experimental</t>
  </si>
  <si>
    <t>2nd lowest energy structure</t>
  </si>
  <si>
    <t>RMSD</t>
  </si>
  <si>
    <t>lowest energy structure</t>
  </si>
  <si>
    <t>lower energy 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</si>
</sst>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vertAlign val="subscript"/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u/>
      <sz val="11"/>
      <name val="Calibri"/>
      <family val="2"/>
    </font>
    <font>
      <vertAlign val="subscript"/>
      <sz val="11"/>
      <name val="Calibri"/>
      <family val="2"/>
    </font>
    <font>
      <b/>
      <sz val="11"/>
      <name val="Calibri"/>
      <family val="2"/>
      <scheme val="minor"/>
    </font>
    <font>
      <b/>
      <sz val="11"/>
      <color theme="0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0" fontId="10" fillId="3" borderId="7" xfId="0" applyNumberFormat="1" applyFont="1" applyFill="1" applyBorder="1" applyAlignment="1">
      <alignment horizontal="center" vertical="center"/>
    </xf>
    <xf numFmtId="10" fontId="10" fillId="3" borderId="8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0" fontId="10" fillId="3" borderId="0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2" fontId="10" fillId="3" borderId="0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404167603628"/>
          <c:y val="0.0508256730037089"/>
          <c:w val="0.739045348924368"/>
          <c:h val="0.778842906442659"/>
        </c:manualLayout>
      </c:layout>
      <c:scatterChart>
        <c:scatterStyle val="lineMarker"/>
        <c:varyColors val="0"/>
        <c:ser>
          <c:idx val="0"/>
          <c:order val="0"/>
          <c:tx>
            <c:v>14, global minimum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Sheet1!$D$5:$D$15</c:f>
              <c:numCache>
                <c:formatCode>0.0</c:formatCode>
                <c:ptCount val="11"/>
                <c:pt idx="0">
                  <c:v>155.7</c:v>
                </c:pt>
                <c:pt idx="1">
                  <c:v>146.3</c:v>
                </c:pt>
                <c:pt idx="2">
                  <c:v>141.3</c:v>
                </c:pt>
                <c:pt idx="3">
                  <c:v>125.9</c:v>
                </c:pt>
                <c:pt idx="5">
                  <c:v>117.5</c:v>
                </c:pt>
                <c:pt idx="7">
                  <c:v>41.7</c:v>
                </c:pt>
                <c:pt idx="8">
                  <c:v>34.4</c:v>
                </c:pt>
                <c:pt idx="9">
                  <c:v>26.3</c:v>
                </c:pt>
                <c:pt idx="10">
                  <c:v>16.5</c:v>
                </c:pt>
              </c:numCache>
            </c:numRef>
          </c:xVal>
          <c:yVal>
            <c:numRef>
              <c:f>Sheet1!$E$5:$E$15</c:f>
              <c:numCache>
                <c:formatCode>0.0</c:formatCode>
                <c:ptCount val="11"/>
                <c:pt idx="0">
                  <c:v>149.19</c:v>
                </c:pt>
                <c:pt idx="1">
                  <c:v>148.78</c:v>
                </c:pt>
                <c:pt idx="2">
                  <c:v>137.65</c:v>
                </c:pt>
                <c:pt idx="3">
                  <c:v>127.71</c:v>
                </c:pt>
                <c:pt idx="4">
                  <c:v>126.91</c:v>
                </c:pt>
                <c:pt idx="5">
                  <c:v>118.75</c:v>
                </c:pt>
                <c:pt idx="6">
                  <c:v>118.06</c:v>
                </c:pt>
                <c:pt idx="7">
                  <c:v>41.36</c:v>
                </c:pt>
                <c:pt idx="8">
                  <c:v>33.93</c:v>
                </c:pt>
                <c:pt idx="9">
                  <c:v>26.11</c:v>
                </c:pt>
                <c:pt idx="10">
                  <c:v>16.5</c:v>
                </c:pt>
              </c:numCache>
            </c:numRef>
          </c:yVal>
          <c:smooth val="0"/>
        </c:ser>
        <c:ser>
          <c:idx val="1"/>
          <c:order val="1"/>
          <c:tx>
            <c:v>14, second lowest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9050">
                <a:noFill/>
              </a:ln>
              <a:effectLst/>
            </c:spPr>
          </c:marker>
          <c:xVal>
            <c:numRef>
              <c:f>Sheet1!$D$5:$D$15</c:f>
              <c:numCache>
                <c:formatCode>0.0</c:formatCode>
                <c:ptCount val="11"/>
                <c:pt idx="0">
                  <c:v>155.7</c:v>
                </c:pt>
                <c:pt idx="1">
                  <c:v>146.3</c:v>
                </c:pt>
                <c:pt idx="2">
                  <c:v>141.3</c:v>
                </c:pt>
                <c:pt idx="3">
                  <c:v>125.9</c:v>
                </c:pt>
                <c:pt idx="5">
                  <c:v>117.5</c:v>
                </c:pt>
                <c:pt idx="7">
                  <c:v>41.7</c:v>
                </c:pt>
                <c:pt idx="8">
                  <c:v>34.4</c:v>
                </c:pt>
                <c:pt idx="9">
                  <c:v>26.3</c:v>
                </c:pt>
                <c:pt idx="10">
                  <c:v>16.5</c:v>
                </c:pt>
              </c:numCache>
            </c:numRef>
          </c:xVal>
          <c:yVal>
            <c:numRef>
              <c:f>Sheet1!$G$5:$G$15</c:f>
              <c:numCache>
                <c:formatCode>0.0</c:formatCode>
                <c:ptCount val="11"/>
                <c:pt idx="0">
                  <c:v>149.93</c:v>
                </c:pt>
                <c:pt idx="1">
                  <c:v>151.44</c:v>
                </c:pt>
                <c:pt idx="2">
                  <c:v>137.48</c:v>
                </c:pt>
                <c:pt idx="3">
                  <c:v>129.45</c:v>
                </c:pt>
                <c:pt idx="4">
                  <c:v>128.11</c:v>
                </c:pt>
                <c:pt idx="5">
                  <c:v>118.84</c:v>
                </c:pt>
                <c:pt idx="6">
                  <c:v>117.44</c:v>
                </c:pt>
                <c:pt idx="7">
                  <c:v>41.72</c:v>
                </c:pt>
                <c:pt idx="8">
                  <c:v>34.16000000000002</c:v>
                </c:pt>
                <c:pt idx="9">
                  <c:v>27.5</c:v>
                </c:pt>
                <c:pt idx="10">
                  <c:v>16.5</c:v>
                </c:pt>
              </c:numCache>
            </c:numRef>
          </c:yVal>
          <c:smooth val="0"/>
        </c:ser>
        <c:ser>
          <c:idx val="2"/>
          <c:order val="2"/>
          <c:spPr>
            <a:ln w="0">
              <a:noFill/>
            </a:ln>
          </c:spPr>
          <c:marker>
            <c:symbol val="x"/>
            <c:size val="5"/>
            <c:spPr>
              <a:ln w="15875">
                <a:solidFill>
                  <a:schemeClr val="tx1"/>
                </a:solidFill>
              </a:ln>
            </c:spPr>
          </c:marker>
          <c:xVal>
            <c:numRef>
              <c:f>Sheet1!$D$23:$D$34</c:f>
              <c:numCache>
                <c:formatCode>General</c:formatCode>
                <c:ptCount val="12"/>
                <c:pt idx="0">
                  <c:v>154.8</c:v>
                </c:pt>
                <c:pt idx="1">
                  <c:v>131.5</c:v>
                </c:pt>
                <c:pt idx="2">
                  <c:v>158.2</c:v>
                </c:pt>
                <c:pt idx="3">
                  <c:v>127.9</c:v>
                </c:pt>
                <c:pt idx="4">
                  <c:v>120.6</c:v>
                </c:pt>
                <c:pt idx="5">
                  <c:v>117.4</c:v>
                </c:pt>
                <c:pt idx="6">
                  <c:v>111.4</c:v>
                </c:pt>
                <c:pt idx="7">
                  <c:v>54.9</c:v>
                </c:pt>
                <c:pt idx="8">
                  <c:v>43.8</c:v>
                </c:pt>
                <c:pt idx="9">
                  <c:v>34.7</c:v>
                </c:pt>
                <c:pt idx="10">
                  <c:v>26.3</c:v>
                </c:pt>
                <c:pt idx="11">
                  <c:v>15.5</c:v>
                </c:pt>
              </c:numCache>
            </c:numRef>
          </c:xVal>
          <c:yVal>
            <c:numRef>
              <c:f>Sheet1!$E$23:$E$34</c:f>
              <c:numCache>
                <c:formatCode>0.0</c:formatCode>
                <c:ptCount val="12"/>
                <c:pt idx="0">
                  <c:v>153.62</c:v>
                </c:pt>
                <c:pt idx="1">
                  <c:v>130.94</c:v>
                </c:pt>
                <c:pt idx="2">
                  <c:v>155.21</c:v>
                </c:pt>
                <c:pt idx="3">
                  <c:v>123.15</c:v>
                </c:pt>
                <c:pt idx="4">
                  <c:v>122.03</c:v>
                </c:pt>
                <c:pt idx="5">
                  <c:v>116.98</c:v>
                </c:pt>
                <c:pt idx="6">
                  <c:v>110.06</c:v>
                </c:pt>
                <c:pt idx="7">
                  <c:v>54.89</c:v>
                </c:pt>
                <c:pt idx="8">
                  <c:v>40.94</c:v>
                </c:pt>
                <c:pt idx="9">
                  <c:v>34.69</c:v>
                </c:pt>
                <c:pt idx="10">
                  <c:v>26.27</c:v>
                </c:pt>
                <c:pt idx="11">
                  <c:v>15.5</c:v>
                </c:pt>
              </c:numCache>
            </c:numRef>
          </c:yVal>
          <c:smooth val="0"/>
        </c:ser>
        <c:ser>
          <c:idx val="3"/>
          <c:order val="3"/>
          <c:spPr>
            <a:ln w="19050">
              <a:noFill/>
            </a:ln>
          </c:spPr>
          <c:marker>
            <c:symbol val="x"/>
            <c:size val="5"/>
            <c:spPr>
              <a:ln w="15875">
                <a:solidFill>
                  <a:srgbClr val="FF0000"/>
                </a:solidFill>
              </a:ln>
            </c:spPr>
          </c:marker>
          <c:xVal>
            <c:numRef>
              <c:f>Sheet1!$D$23:$D$34</c:f>
              <c:numCache>
                <c:formatCode>General</c:formatCode>
                <c:ptCount val="12"/>
                <c:pt idx="0">
                  <c:v>154.8</c:v>
                </c:pt>
                <c:pt idx="1">
                  <c:v>131.5</c:v>
                </c:pt>
                <c:pt idx="2">
                  <c:v>158.2</c:v>
                </c:pt>
                <c:pt idx="3">
                  <c:v>127.9</c:v>
                </c:pt>
                <c:pt idx="4">
                  <c:v>120.6</c:v>
                </c:pt>
                <c:pt idx="5">
                  <c:v>117.4</c:v>
                </c:pt>
                <c:pt idx="6">
                  <c:v>111.4</c:v>
                </c:pt>
                <c:pt idx="7">
                  <c:v>54.9</c:v>
                </c:pt>
                <c:pt idx="8">
                  <c:v>43.8</c:v>
                </c:pt>
                <c:pt idx="9">
                  <c:v>34.7</c:v>
                </c:pt>
                <c:pt idx="10">
                  <c:v>26.3</c:v>
                </c:pt>
                <c:pt idx="11">
                  <c:v>15.5</c:v>
                </c:pt>
              </c:numCache>
            </c:numRef>
          </c:xVal>
          <c:yVal>
            <c:numRef>
              <c:f>Sheet1!$G$23:$G$34</c:f>
              <c:numCache>
                <c:formatCode>0.0</c:formatCode>
                <c:ptCount val="12"/>
                <c:pt idx="0">
                  <c:v>155.17</c:v>
                </c:pt>
                <c:pt idx="1">
                  <c:v>131.92</c:v>
                </c:pt>
                <c:pt idx="2">
                  <c:v>156.7</c:v>
                </c:pt>
                <c:pt idx="3">
                  <c:v>127.47</c:v>
                </c:pt>
                <c:pt idx="4">
                  <c:v>121.49</c:v>
                </c:pt>
                <c:pt idx="5">
                  <c:v>121.28</c:v>
                </c:pt>
                <c:pt idx="6">
                  <c:v>117.43</c:v>
                </c:pt>
                <c:pt idx="7">
                  <c:v>56.14</c:v>
                </c:pt>
                <c:pt idx="8">
                  <c:v>42.72</c:v>
                </c:pt>
                <c:pt idx="9">
                  <c:v>34.06</c:v>
                </c:pt>
                <c:pt idx="10">
                  <c:v>22.74</c:v>
                </c:pt>
                <c:pt idx="11">
                  <c:v>15.5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394168"/>
        <c:axId val="2092465896"/>
      </c:scatterChart>
      <c:valAx>
        <c:axId val="2065394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Experimental </a:t>
                </a:r>
                <a:r>
                  <a:rPr lang="en-GB">
                    <a:solidFill>
                      <a:schemeClr val="tx1"/>
                    </a:solidFill>
                    <a:sym typeface="Symbol" panose="05050102010706020507" pitchFamily="18" charset="2"/>
                  </a:rPr>
                  <a:t></a:t>
                </a:r>
                <a:r>
                  <a:rPr lang="en-GB">
                    <a:solidFill>
                      <a:schemeClr val="tx1"/>
                    </a:solidFill>
                  </a:rPr>
                  <a:t>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92465896"/>
        <c:crosses val="autoZero"/>
        <c:crossBetween val="midCat"/>
        <c:majorUnit val="20.0"/>
      </c:valAx>
      <c:valAx>
        <c:axId val="2092465896"/>
        <c:scaling>
          <c:orientation val="minMax"/>
          <c:max val="18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Calculated </a:t>
                </a:r>
                <a:r>
                  <a:rPr lang="en-GB" sz="1000" b="0" i="0" u="none" strike="noStrike" baseline="0">
                    <a:solidFill>
                      <a:schemeClr val="tx1"/>
                    </a:solidFill>
                    <a:sym typeface="Symbol"/>
                  </a:rPr>
                  <a:t></a:t>
                </a:r>
                <a:r>
                  <a:rPr lang="en-GB" baseline="0">
                    <a:solidFill>
                      <a:schemeClr val="tx1"/>
                    </a:solidFill>
                  </a:rPr>
                  <a:t> (ppm)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5394168"/>
        <c:crosses val="autoZero"/>
        <c:crossBetween val="midCat"/>
      </c:valAx>
      <c:spPr>
        <a:solidFill>
          <a:schemeClr val="bg1"/>
        </a:solidFill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3</xdr:row>
      <xdr:rowOff>19050</xdr:rowOff>
    </xdr:from>
    <xdr:to>
      <xdr:col>14</xdr:col>
      <xdr:colOff>409170</xdr:colOff>
      <xdr:row>19</xdr:row>
      <xdr:rowOff>11022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37"/>
  <sheetViews>
    <sheetView tabSelected="1" zoomScale="80" zoomScaleNormal="80" zoomScalePageLayoutView="80" workbookViewId="0">
      <selection activeCell="F42" sqref="F42"/>
    </sheetView>
  </sheetViews>
  <sheetFormatPr baseColWidth="10" defaultColWidth="8.83203125" defaultRowHeight="14" x14ac:dyDescent="0"/>
  <cols>
    <col min="1" max="2" width="8.83203125" style="1"/>
    <col min="3" max="3" width="14.33203125" style="3" customWidth="1"/>
    <col min="4" max="4" width="12" style="15" bestFit="1" customWidth="1"/>
    <col min="5" max="5" width="24.33203125" style="15" bestFit="1" customWidth="1"/>
    <col min="6" max="6" width="24.33203125" style="15" customWidth="1"/>
    <col min="7" max="7" width="25.5" style="15" bestFit="1" customWidth="1"/>
    <col min="8" max="8" width="25.5" style="15" customWidth="1"/>
    <col min="9" max="16384" width="8.83203125" style="1"/>
  </cols>
  <sheetData>
    <row r="2" spans="3:8" ht="19" thickBot="1">
      <c r="C2" s="30">
        <v>14</v>
      </c>
      <c r="D2" s="30"/>
      <c r="E2" s="30"/>
      <c r="F2" s="30"/>
      <c r="G2" s="30"/>
      <c r="H2" s="28"/>
    </row>
    <row r="3" spans="3:8">
      <c r="C3" s="34" t="s">
        <v>3</v>
      </c>
      <c r="D3" s="31" t="s">
        <v>20</v>
      </c>
      <c r="E3" s="31" t="s">
        <v>0</v>
      </c>
      <c r="F3" s="31"/>
      <c r="G3" s="33"/>
      <c r="H3" s="13"/>
    </row>
    <row r="4" spans="3:8">
      <c r="C4" s="35"/>
      <c r="D4" s="32"/>
      <c r="E4" s="13" t="s">
        <v>23</v>
      </c>
      <c r="F4" s="13"/>
      <c r="G4" s="14" t="s">
        <v>21</v>
      </c>
      <c r="H4" s="13"/>
    </row>
    <row r="5" spans="3:8">
      <c r="C5" s="9" t="s">
        <v>4</v>
      </c>
      <c r="D5" s="5">
        <v>155.69999999999999</v>
      </c>
      <c r="E5" s="5">
        <v>149.19</v>
      </c>
      <c r="F5" s="7">
        <f>(E5-D5)^2</f>
        <v>42.380099999999885</v>
      </c>
      <c r="G5" s="6">
        <v>149.93</v>
      </c>
      <c r="H5" s="7">
        <f>(G5-D5)^2</f>
        <v>33.29289999999979</v>
      </c>
    </row>
    <row r="6" spans="3:8">
      <c r="C6" s="9" t="s">
        <v>5</v>
      </c>
      <c r="D6" s="5">
        <v>146.30000000000001</v>
      </c>
      <c r="E6" s="5">
        <v>148.78</v>
      </c>
      <c r="F6" s="7">
        <f t="shared" ref="F6:F15" si="0">(E6-D6)^2</f>
        <v>6.1503999999999497</v>
      </c>
      <c r="G6" s="6">
        <v>151.44</v>
      </c>
      <c r="H6" s="7">
        <f t="shared" ref="H6:H15" si="1">(G6-D6)^2</f>
        <v>26.419599999999861</v>
      </c>
    </row>
    <row r="7" spans="3:8">
      <c r="C7" s="9" t="s">
        <v>6</v>
      </c>
      <c r="D7" s="5">
        <v>141.30000000000001</v>
      </c>
      <c r="E7" s="5">
        <v>137.65</v>
      </c>
      <c r="F7" s="7">
        <f t="shared" si="0"/>
        <v>13.322500000000041</v>
      </c>
      <c r="G7" s="6">
        <v>137.48000000000002</v>
      </c>
      <c r="H7" s="7">
        <f t="shared" si="1"/>
        <v>14.592399999999948</v>
      </c>
    </row>
    <row r="8" spans="3:8">
      <c r="C8" s="9" t="s">
        <v>7</v>
      </c>
      <c r="D8" s="36">
        <v>125.9</v>
      </c>
      <c r="E8" s="5">
        <v>127.71</v>
      </c>
      <c r="F8" s="7">
        <f t="shared" si="0"/>
        <v>3.2760999999999569</v>
      </c>
      <c r="G8" s="6">
        <v>129.45000000000002</v>
      </c>
      <c r="H8" s="7">
        <f t="shared" si="1"/>
        <v>12.602500000000081</v>
      </c>
    </row>
    <row r="9" spans="3:8">
      <c r="C9" s="9" t="s">
        <v>8</v>
      </c>
      <c r="D9" s="36"/>
      <c r="E9" s="5">
        <v>126.91</v>
      </c>
      <c r="F9" s="7">
        <f>(E9-D8)^2</f>
        <v>1.0200999999999816</v>
      </c>
      <c r="G9" s="6">
        <v>128.11000000000001</v>
      </c>
      <c r="H9" s="7">
        <f>(G9-D8)^2</f>
        <v>4.8841000000000347</v>
      </c>
    </row>
    <row r="10" spans="3:8">
      <c r="C10" s="9" t="s">
        <v>9</v>
      </c>
      <c r="D10" s="36">
        <v>117.5</v>
      </c>
      <c r="E10" s="5">
        <v>118.75</v>
      </c>
      <c r="F10" s="7">
        <f t="shared" si="0"/>
        <v>1.5625</v>
      </c>
      <c r="G10" s="6">
        <v>118.84</v>
      </c>
      <c r="H10" s="7">
        <f t="shared" si="1"/>
        <v>1.7956000000000092</v>
      </c>
    </row>
    <row r="11" spans="3:8">
      <c r="C11" s="9" t="s">
        <v>10</v>
      </c>
      <c r="D11" s="36"/>
      <c r="E11" s="5">
        <v>118.06</v>
      </c>
      <c r="F11" s="7">
        <f>(E11-D10)^2</f>
        <v>0.31360000000000254</v>
      </c>
      <c r="G11" s="6">
        <v>117.44000000000001</v>
      </c>
      <c r="H11" s="7">
        <f>(G11-D10)^2</f>
        <v>3.5999999999985675E-3</v>
      </c>
    </row>
    <row r="12" spans="3:8" ht="16">
      <c r="C12" s="9" t="s">
        <v>16</v>
      </c>
      <c r="D12" s="5">
        <v>41.7</v>
      </c>
      <c r="E12" s="5">
        <v>41.36</v>
      </c>
      <c r="F12" s="7">
        <f t="shared" si="0"/>
        <v>0.11560000000000233</v>
      </c>
      <c r="G12" s="6">
        <v>41.72</v>
      </c>
      <c r="H12" s="7">
        <f t="shared" si="1"/>
        <v>3.9999999999984086E-4</v>
      </c>
    </row>
    <row r="13" spans="3:8" ht="14.5" customHeight="1">
      <c r="C13" s="9" t="s">
        <v>17</v>
      </c>
      <c r="D13" s="5">
        <v>34.4</v>
      </c>
      <c r="E13" s="5">
        <v>33.93</v>
      </c>
      <c r="F13" s="7">
        <f>11*(E13-D13)^2</f>
        <v>2.4298999999999884</v>
      </c>
      <c r="G13" s="6">
        <v>34.160000000000025</v>
      </c>
      <c r="H13" s="26">
        <f>11*(G13-D13)^2</f>
        <v>0.6335999999998605</v>
      </c>
    </row>
    <row r="14" spans="3:8" ht="16">
      <c r="C14" s="10" t="s">
        <v>18</v>
      </c>
      <c r="D14" s="5">
        <v>26.3</v>
      </c>
      <c r="E14" s="5">
        <v>26.11</v>
      </c>
      <c r="F14" s="7">
        <f t="shared" si="0"/>
        <v>3.6100000000000486E-2</v>
      </c>
      <c r="G14" s="6">
        <v>27.5</v>
      </c>
      <c r="H14" s="7">
        <f t="shared" si="1"/>
        <v>1.4399999999999984</v>
      </c>
    </row>
    <row r="15" spans="3:8" ht="16">
      <c r="C15" s="9" t="s">
        <v>19</v>
      </c>
      <c r="D15" s="5">
        <v>16.5</v>
      </c>
      <c r="E15" s="5">
        <v>16.5</v>
      </c>
      <c r="F15" s="7">
        <f t="shared" si="0"/>
        <v>0</v>
      </c>
      <c r="G15" s="6">
        <v>16.5</v>
      </c>
      <c r="H15" s="7">
        <f t="shared" si="1"/>
        <v>0</v>
      </c>
    </row>
    <row r="16" spans="3:8" s="2" customFormat="1">
      <c r="C16" s="17" t="s">
        <v>1</v>
      </c>
      <c r="D16" s="18"/>
      <c r="E16" s="18">
        <v>0.99170000000000003</v>
      </c>
      <c r="F16" s="18"/>
      <c r="G16" s="19">
        <v>9.9940000000000001E-2</v>
      </c>
      <c r="H16" s="18"/>
    </row>
    <row r="17" spans="3:8" s="2" customFormat="1" ht="15" thickBot="1">
      <c r="C17" s="20" t="s">
        <v>2</v>
      </c>
      <c r="D17" s="21"/>
      <c r="E17" s="22">
        <v>0.99770000000000003</v>
      </c>
      <c r="F17" s="22"/>
      <c r="G17" s="23">
        <v>0.99660000000000004</v>
      </c>
      <c r="H17" s="27"/>
    </row>
    <row r="18" spans="3:8" s="2" customFormat="1">
      <c r="C18" s="18" t="s">
        <v>22</v>
      </c>
      <c r="D18" s="18"/>
      <c r="E18" s="29">
        <f>SQRT(SUM(F5:F15)/21)</f>
        <v>1.8336393683964478</v>
      </c>
      <c r="G18" s="29">
        <f>SQRT(SUM(H5:H15)/21)</f>
        <v>2.13435280700307</v>
      </c>
      <c r="H18" s="27"/>
    </row>
    <row r="19" spans="3:8" s="2" customFormat="1">
      <c r="C19" s="8"/>
      <c r="D19" s="8"/>
      <c r="E19" s="16"/>
      <c r="F19" s="16"/>
      <c r="G19" s="16"/>
      <c r="H19" s="16"/>
    </row>
    <row r="20" spans="3:8" ht="19" thickBot="1">
      <c r="C20" s="30">
        <v>15</v>
      </c>
      <c r="D20" s="30"/>
      <c r="E20" s="30"/>
      <c r="F20" s="30"/>
      <c r="G20" s="30"/>
      <c r="H20" s="28"/>
    </row>
    <row r="21" spans="3:8">
      <c r="C21" s="34" t="s">
        <v>3</v>
      </c>
      <c r="D21" s="31" t="s">
        <v>20</v>
      </c>
      <c r="E21" s="31" t="s">
        <v>0</v>
      </c>
      <c r="F21" s="31"/>
      <c r="G21" s="33"/>
      <c r="H21" s="13"/>
    </row>
    <row r="22" spans="3:8">
      <c r="C22" s="35"/>
      <c r="D22" s="32"/>
      <c r="E22" s="13" t="s">
        <v>24</v>
      </c>
      <c r="F22" s="13"/>
      <c r="G22" s="14" t="s">
        <v>21</v>
      </c>
      <c r="H22" s="13"/>
    </row>
    <row r="23" spans="3:8">
      <c r="C23" s="11" t="s">
        <v>4</v>
      </c>
      <c r="D23" s="4">
        <v>154.80000000000001</v>
      </c>
      <c r="E23" s="5">
        <v>153.62</v>
      </c>
      <c r="F23" s="7">
        <f>(E23-D23)^2</f>
        <v>1.3924000000000161</v>
      </c>
      <c r="G23" s="6">
        <v>155.16999999999999</v>
      </c>
      <c r="H23" s="7">
        <f>(G23-D23)^2</f>
        <v>0.13689999999998234</v>
      </c>
    </row>
    <row r="24" spans="3:8">
      <c r="C24" s="11" t="s">
        <v>5</v>
      </c>
      <c r="D24" s="4">
        <v>131.5</v>
      </c>
      <c r="E24" s="5">
        <v>130.94</v>
      </c>
      <c r="F24" s="7">
        <f t="shared" ref="F24:F34" si="2">(E24-D24)^2</f>
        <v>0.31360000000000254</v>
      </c>
      <c r="G24" s="6">
        <v>131.91999999999999</v>
      </c>
      <c r="H24" s="7">
        <f t="shared" ref="H24:H34" si="3">(G24-D24)^2</f>
        <v>0.17639999999998948</v>
      </c>
    </row>
    <row r="25" spans="3:8">
      <c r="C25" s="11" t="s">
        <v>6</v>
      </c>
      <c r="D25" s="4">
        <v>158.19999999999999</v>
      </c>
      <c r="E25" s="5">
        <v>155.21</v>
      </c>
      <c r="F25" s="7">
        <f t="shared" si="2"/>
        <v>8.9400999999998838</v>
      </c>
      <c r="G25" s="6">
        <v>156.69999999999999</v>
      </c>
      <c r="H25" s="7">
        <f t="shared" si="3"/>
        <v>2.25</v>
      </c>
    </row>
    <row r="26" spans="3:8">
      <c r="C26" s="11" t="s">
        <v>7</v>
      </c>
      <c r="D26" s="4">
        <v>127.9</v>
      </c>
      <c r="E26" s="5">
        <v>123.15</v>
      </c>
      <c r="F26" s="7">
        <f t="shared" si="2"/>
        <v>22.5625</v>
      </c>
      <c r="G26" s="6">
        <v>127.47</v>
      </c>
      <c r="H26" s="7">
        <f t="shared" si="3"/>
        <v>0.18490000000000587</v>
      </c>
    </row>
    <row r="27" spans="3:8">
      <c r="C27" s="11" t="s">
        <v>8</v>
      </c>
      <c r="D27" s="4">
        <v>120.6</v>
      </c>
      <c r="E27" s="5">
        <v>122.03</v>
      </c>
      <c r="F27" s="7">
        <f t="shared" si="2"/>
        <v>2.0449000000000197</v>
      </c>
      <c r="G27" s="6">
        <v>121.49</v>
      </c>
      <c r="H27" s="7">
        <f t="shared" si="3"/>
        <v>0.79210000000000103</v>
      </c>
    </row>
    <row r="28" spans="3:8">
      <c r="C28" s="11" t="s">
        <v>9</v>
      </c>
      <c r="D28" s="4">
        <v>117.4</v>
      </c>
      <c r="E28" s="5">
        <v>116.98</v>
      </c>
      <c r="F28" s="7">
        <f t="shared" si="2"/>
        <v>0.17640000000000144</v>
      </c>
      <c r="G28" s="6">
        <v>121.28</v>
      </c>
      <c r="H28" s="7">
        <f t="shared" si="3"/>
        <v>15.054399999999966</v>
      </c>
    </row>
    <row r="29" spans="3:8">
      <c r="C29" s="11" t="s">
        <v>10</v>
      </c>
      <c r="D29" s="4">
        <v>111.4</v>
      </c>
      <c r="E29" s="5">
        <v>110.06</v>
      </c>
      <c r="F29" s="7">
        <f t="shared" si="2"/>
        <v>1.7956000000000092</v>
      </c>
      <c r="G29" s="6">
        <v>117.43</v>
      </c>
      <c r="H29" s="7">
        <f t="shared" si="3"/>
        <v>36.360900000000015</v>
      </c>
    </row>
    <row r="30" spans="3:8" ht="16">
      <c r="C30" s="11" t="s">
        <v>15</v>
      </c>
      <c r="D30" s="4">
        <v>54.9</v>
      </c>
      <c r="E30" s="5">
        <v>54.89</v>
      </c>
      <c r="F30" s="7">
        <f t="shared" si="2"/>
        <v>9.9999999999960215E-5</v>
      </c>
      <c r="G30" s="6">
        <v>56.14</v>
      </c>
      <c r="H30" s="7">
        <f t="shared" si="3"/>
        <v>1.537600000000005</v>
      </c>
    </row>
    <row r="31" spans="3:8" ht="16">
      <c r="C31" s="11" t="s">
        <v>11</v>
      </c>
      <c r="D31" s="4">
        <v>43.8</v>
      </c>
      <c r="E31" s="5">
        <v>40.94</v>
      </c>
      <c r="F31" s="7">
        <f t="shared" si="2"/>
        <v>8.1795999999999971</v>
      </c>
      <c r="G31" s="6">
        <v>42.72</v>
      </c>
      <c r="H31" s="7">
        <f t="shared" si="3"/>
        <v>1.1663999999999963</v>
      </c>
    </row>
    <row r="32" spans="3:8" ht="14.5" customHeight="1">
      <c r="C32" s="11" t="s">
        <v>12</v>
      </c>
      <c r="D32" s="4">
        <v>34.700000000000003</v>
      </c>
      <c r="E32" s="5">
        <v>34.69</v>
      </c>
      <c r="F32" s="7">
        <f>11*(E32-D32)^2</f>
        <v>1.1000000000011255E-3</v>
      </c>
      <c r="G32" s="6">
        <v>34.06</v>
      </c>
      <c r="H32" s="7">
        <f>11*(G32-D32)^2</f>
        <v>4.5056000000000083</v>
      </c>
    </row>
    <row r="33" spans="3:8" ht="14.5" customHeight="1">
      <c r="C33" s="12" t="s">
        <v>13</v>
      </c>
      <c r="D33" s="4">
        <v>26.3</v>
      </c>
      <c r="E33" s="5">
        <v>26.27</v>
      </c>
      <c r="F33" s="7">
        <f t="shared" si="2"/>
        <v>9.0000000000006817E-4</v>
      </c>
      <c r="G33" s="6">
        <v>22.74</v>
      </c>
      <c r="H33" s="7">
        <f t="shared" si="3"/>
        <v>12.673600000000016</v>
      </c>
    </row>
    <row r="34" spans="3:8" ht="16">
      <c r="C34" s="11" t="s">
        <v>14</v>
      </c>
      <c r="D34" s="4">
        <v>15.5</v>
      </c>
      <c r="E34" s="5">
        <v>15.5</v>
      </c>
      <c r="F34" s="7">
        <f t="shared" si="2"/>
        <v>0</v>
      </c>
      <c r="G34" s="6">
        <v>15.5</v>
      </c>
      <c r="H34" s="7">
        <f t="shared" si="3"/>
        <v>0</v>
      </c>
    </row>
    <row r="35" spans="3:8">
      <c r="C35" s="24" t="s">
        <v>1</v>
      </c>
      <c r="D35" s="18"/>
      <c r="E35" s="18">
        <v>0.98860000000000003</v>
      </c>
      <c r="F35" s="18"/>
      <c r="G35" s="19">
        <v>1.0074000000000001</v>
      </c>
      <c r="H35" s="18"/>
    </row>
    <row r="36" spans="3:8" ht="15" thickBot="1">
      <c r="C36" s="25" t="s">
        <v>2</v>
      </c>
      <c r="D36" s="21"/>
      <c r="E36" s="22">
        <v>0.999</v>
      </c>
      <c r="F36" s="22"/>
      <c r="G36" s="23">
        <v>0.998</v>
      </c>
      <c r="H36" s="27"/>
    </row>
    <row r="37" spans="3:8">
      <c r="C37" s="3" t="s">
        <v>22</v>
      </c>
      <c r="E37" s="29">
        <f>SQRT(SUM(F24:F34)/22)</f>
        <v>1.4144513873840712</v>
      </c>
      <c r="G37" s="29">
        <f>SQRT(SUM(H24:H34)/22)</f>
        <v>1.8426993539617118</v>
      </c>
    </row>
  </sheetData>
  <mergeCells count="10">
    <mergeCell ref="C2:G2"/>
    <mergeCell ref="C20:G20"/>
    <mergeCell ref="D3:D4"/>
    <mergeCell ref="E3:G3"/>
    <mergeCell ref="D21:D22"/>
    <mergeCell ref="E21:G21"/>
    <mergeCell ref="C3:C4"/>
    <mergeCell ref="C21:C22"/>
    <mergeCell ref="D8:D9"/>
    <mergeCell ref="D10:D11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East Anglia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Ramalhete (PHA)</dc:creator>
  <cp:lastModifiedBy>Franci</cp:lastModifiedBy>
  <dcterms:created xsi:type="dcterms:W3CDTF">2015-09-23T13:37:53Z</dcterms:created>
  <dcterms:modified xsi:type="dcterms:W3CDTF">2015-10-02T11:01:44Z</dcterms:modified>
</cp:coreProperties>
</file>